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cads3\Fayette\Users\kkleiber\Desktop Files\Transparency Postings\Utility Consumption\2020\"/>
    </mc:Choice>
  </mc:AlternateContent>
  <bookViews>
    <workbookView xWindow="120" yWindow="90" windowWidth="15210" windowHeight="8130" firstSheet="7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oct" sheetId="22" r:id="rId8"/>
  </sheets>
  <definedNames>
    <definedName name="_xlnm.Print_Titles" localSheetId="7">oct!$1:$4</definedName>
    <definedName name="_xlnm.Print_Titles" localSheetId="0">PdFeb!$1:$4</definedName>
    <definedName name="_xlnm.Print_Titles" localSheetId="1">PdMar!$1:$4</definedName>
  </definedNames>
  <calcPr calcId="162913"/>
</workbook>
</file>

<file path=xl/calcChain.xml><?xml version="1.0" encoding="utf-8"?>
<calcChain xmlns="http://schemas.openxmlformats.org/spreadsheetml/2006/main">
  <c r="D7" i="22" l="1"/>
  <c r="D15" i="22" l="1"/>
  <c r="H96" i="22" l="1"/>
  <c r="D43" i="22" l="1"/>
  <c r="D45" i="22" l="1"/>
  <c r="E96" i="22" l="1"/>
  <c r="E83" i="22" l="1"/>
  <c r="D77" i="22" l="1"/>
  <c r="D19" i="22" l="1"/>
  <c r="D87" i="22" l="1"/>
  <c r="D27" i="22" l="1"/>
  <c r="D31" i="22" l="1"/>
  <c r="F105" i="22" l="1"/>
  <c r="D54" i="22"/>
  <c r="D52" i="22"/>
  <c r="D50" i="22"/>
  <c r="D55" i="22" l="1"/>
  <c r="D41" i="22"/>
  <c r="D39" i="22"/>
  <c r="D37" i="22"/>
  <c r="D35" i="22"/>
  <c r="D33" i="22"/>
  <c r="D29" i="22"/>
  <c r="D25" i="22"/>
  <c r="D23" i="22"/>
  <c r="D21" i="22"/>
  <c r="D17" i="22"/>
  <c r="D13" i="22"/>
  <c r="D11" i="22"/>
  <c r="D9" i="22"/>
  <c r="D46" i="22" l="1"/>
  <c r="D89" i="22"/>
  <c r="E92" i="22" l="1"/>
  <c r="O16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D51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<sst xmlns="http://schemas.openxmlformats.org/spreadsheetml/2006/main" count="1627" uniqueCount="141">
  <si>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</si>
  <si>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</si>
  <si>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</si>
  <si>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</si>
  <si>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</si>
  <si>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</si>
  <si>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</si>
  <si>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</si>
  <si>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</si>
  <si>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</si>
  <si>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</si>
  <si>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</si>
  <si>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</si>
  <si>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</si>
  <si>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</si>
  <si>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</si>
  <si>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</si>
  <si>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</si>
  <si>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</si>
  <si>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</si>
  <si>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</si>
  <si>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</si>
  <si>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</si>
  <si>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</si>
  <si>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</si>
  <si>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</si>
  <si>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</si>
  <si>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</si>
  <si>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</si>
  <si>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</si>
  <si>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</si>
  <si>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</si>
  <si>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</si>
  <si>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</si>
  <si>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</si>
  <si>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</si>
  <si>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</si>
  <si>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</si>
  <si>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</si>
  <si>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</si>
  <si>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</si>
  <si>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</si>
  <si>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</si>
  <si>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</si>
  <si>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</si>
  <si>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</si>
  <si>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</si>
  <si>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</si>
  <si>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</si>
  <si>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</si>
  <si>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</si>
  <si>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</si>
  <si>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</si>
  <si>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</si>
  <si>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</si>
  <si>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</si>
  <si>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</si>
  <si>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</si>
  <si>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</si>
  <si>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</si>
  <si>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</si>
  <si>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</si>
  <si>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</si>
  <si>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</si>
  <si>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</si>
  <si>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</si>
  <si>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</si>
  <si>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</si>
  <si>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</si>
  <si>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</si>
  <si>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</si>
  <si>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</si>
  <si>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</si>
  <si>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</si>
  <si>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</si>
  <si>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</si>
  <si>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</si>
  <si>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</si>
  <si>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</si>
  <si>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</si>
  <si>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</si>
  <si>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</si>
  <si>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</si>
  <si>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</si>
  <si>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</si>
  <si>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</si>
  <si>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</si>
  <si>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</si>
  <si>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</si>
  <si>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</si>
  <si>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</si>
  <si>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</si>
  <si>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</si>
  <si>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</si>
  <si>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</si>
  <si>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</si>
  <si>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</si>
  <si>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</si>
  <si>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</si>
  <si>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</si>
  <si>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</si>
  <si>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</si>
  <si>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</si>
  <si>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</si>
  <si>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</si>
  <si>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</si>
  <si>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</si>
  <si>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</si>
  <si>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</si>
  <si>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</si>
  <si>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</si>
  <si>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</si>
  <si>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</si>
  <si>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</si>
  <si>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</si>
  <si>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</si>
  <si>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</si>
  <si>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</si>
  <si>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</si>
  <si>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</si>
  <si>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</si>
  <si>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</si>
  <si>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</si>
  <si>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</si>
  <si>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>FAY. CO. EMS-SCH.</t>
  </si>
  <si>
    <t xml:space="preserve"> -   </t>
  </si>
  <si>
    <t>CONSUMP.</t>
  </si>
  <si>
    <t>FAY. CO. EMS-LG</t>
  </si>
  <si>
    <t>FAY. CO. OLD JAIL</t>
  </si>
  <si>
    <t>.</t>
  </si>
  <si>
    <t>`</t>
  </si>
  <si>
    <t>NEW EMS BUILDING</t>
  </si>
  <si>
    <t xml:space="preserve"> x</t>
  </si>
  <si>
    <t>8/31/20-9/30/20</t>
  </si>
  <si>
    <t>8/28/20-9/29/20</t>
  </si>
  <si>
    <t>8/17/20-9/17/20</t>
  </si>
  <si>
    <t>8/14/20-9/14/20</t>
  </si>
  <si>
    <t>8/14/20-9/15/20</t>
  </si>
  <si>
    <t>8/23/20-9/23/20</t>
  </si>
  <si>
    <t>FAYETTE COUNTY, TEXAS UTILITIES -  PAID OCTOBER, 2020</t>
  </si>
  <si>
    <t>8/19/20-9/21/20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</si>
</sst>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i/>
      <u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2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2" fillId="0" borderId="3" xfId="0" applyFont="1" applyFill="1" applyBorder="1" applyAlignment="1">
      <alignment horizontal="centerContinuous"/>
    </xf>
    <xf numFmtId="0" fontId="12" fillId="0" borderId="3" xfId="0" applyFont="1" applyFill="1" applyBorder="1"/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4" fillId="0" borderId="0" xfId="0" applyFont="1" applyFill="1"/>
    <xf numFmtId="0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3" fontId="15" fillId="0" borderId="0" xfId="1" applyFont="1" applyFill="1" applyAlignment="1">
      <alignment horizontal="center"/>
    </xf>
    <xf numFmtId="0" fontId="10" fillId="0" borderId="0" xfId="0" applyFont="1" applyFill="1" applyBorder="1"/>
    <xf numFmtId="0" fontId="15" fillId="0" borderId="0" xfId="0" applyFont="1" applyFill="1" applyBorder="1"/>
    <xf numFmtId="2" fontId="15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right"/>
    </xf>
    <xf numFmtId="43" fontId="10" fillId="0" borderId="0" xfId="0" applyNumberFormat="1" applyFont="1" applyFill="1" applyAlignment="1">
      <alignment horizontal="right"/>
    </xf>
    <xf numFmtId="43" fontId="18" fillId="0" borderId="0" xfId="1" applyFont="1" applyFill="1" applyAlignment="1">
      <alignment horizontal="center"/>
    </xf>
    <xf numFmtId="2" fontId="10" fillId="0" borderId="0" xfId="0" applyNumberFormat="1" applyFont="1" applyFill="1" applyAlignment="1"/>
    <xf numFmtId="2" fontId="10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/>
    <xf numFmtId="0" fontId="12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3" fontId="13" fillId="0" borderId="0" xfId="1" applyFont="1" applyFill="1" applyBorder="1" applyAlignment="1"/>
    <xf numFmtId="39" fontId="10" fillId="0" borderId="0" xfId="1" applyNumberFormat="1" applyFont="1" applyFill="1" applyAlignment="1">
      <alignment horizontal="center"/>
    </xf>
    <xf numFmtId="14" fontId="10" fillId="0" borderId="0" xfId="0" applyNumberFormat="1" applyFont="1" applyFill="1"/>
    <xf numFmtId="2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  <xf numFmtId="0" fontId="16" fillId="0" borderId="0" xfId="0" applyFont="1" applyFill="1"/>
    <xf numFmtId="43" fontId="13" fillId="0" borderId="0" xfId="1" applyFont="1" applyFill="1" applyAlignment="1"/>
    <xf numFmtId="2" fontId="13" fillId="0" borderId="0" xfId="0" applyNumberFormat="1" applyFont="1" applyFill="1" applyAlignment="1">
      <alignment horizontal="right"/>
    </xf>
    <xf numFmtId="43" fontId="13" fillId="0" borderId="0" xfId="1" applyFont="1" applyFill="1" applyAlignment="1">
      <alignment horizontal="right"/>
    </xf>
    <xf numFmtId="2" fontId="11" fillId="0" borderId="0" xfId="0" applyNumberFormat="1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4" workbookViewId="0">
      <selection activeCell="D31" sqref="D31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8"/>
  <sheetViews>
    <sheetView tabSelected="1" zoomScaleNormal="100" workbookViewId="0">
      <pane ySplit="4" topLeftCell="A5" activePane="bottomLeft" state="frozen"/>
      <selection pane="bottomLeft" activeCell="A100" sqref="A100"/>
    </sheetView>
  </sheetViews>
  <sheetFormatPr defaultColWidth="9.28515625" defaultRowHeight="12" x14ac:dyDescent="0.2"/>
  <cols>
    <col min="1" max="1" width="7" style="67" customWidth="1"/>
    <col min="2" max="2" width="13.140625" style="67" customWidth="1"/>
    <col min="3" max="3" width="14.5703125" style="67" customWidth="1"/>
    <col min="4" max="4" width="19.42578125" style="67" customWidth="1"/>
    <col min="5" max="5" width="9" style="67" customWidth="1"/>
    <col min="6" max="6" width="8.28515625" style="67" customWidth="1"/>
    <col min="7" max="7" width="11.5703125" style="67" customWidth="1"/>
    <col min="8" max="8" width="8.28515625" style="67" customWidth="1"/>
    <col min="9" max="9" width="6.7109375" style="67" customWidth="1"/>
    <col min="10" max="10" width="6.28515625" style="67" customWidth="1"/>
    <col min="11" max="11" width="8.140625" style="67" bestFit="1" customWidth="1"/>
    <col min="12" max="12" width="7.28515625" style="67" customWidth="1"/>
    <col min="13" max="14" width="7.5703125" style="67" customWidth="1"/>
    <col min="15" max="15" width="0.28515625" style="67" hidden="1" customWidth="1"/>
    <col min="16" max="20" width="9.28515625" style="67" hidden="1" customWidth="1"/>
    <col min="21" max="16384" width="9.28515625" style="67"/>
  </cols>
  <sheetData>
    <row r="1" spans="1:15" x14ac:dyDescent="0.2">
      <c r="A1" s="65" t="s">
        <v>139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5" x14ac:dyDescent="0.2">
      <c r="A3" s="68" t="s">
        <v>0</v>
      </c>
      <c r="B3" s="69"/>
      <c r="C3" s="70" t="s">
        <v>13</v>
      </c>
      <c r="D3" s="71" t="s">
        <v>4</v>
      </c>
      <c r="E3" s="72" t="s">
        <v>2</v>
      </c>
      <c r="F3" s="73" t="s">
        <v>12</v>
      </c>
      <c r="G3" s="72" t="s">
        <v>3</v>
      </c>
      <c r="H3" s="72" t="s">
        <v>12</v>
      </c>
      <c r="I3" s="73" t="s">
        <v>19</v>
      </c>
      <c r="J3" s="72" t="s">
        <v>7</v>
      </c>
      <c r="K3" s="73" t="s">
        <v>9</v>
      </c>
      <c r="L3" s="72" t="s">
        <v>21</v>
      </c>
      <c r="M3" s="72" t="s">
        <v>18</v>
      </c>
      <c r="N3" s="73" t="s">
        <v>10</v>
      </c>
    </row>
    <row r="4" spans="1:15" x14ac:dyDescent="0.2">
      <c r="A4" s="74"/>
      <c r="B4" s="75"/>
      <c r="C4" s="76" t="s">
        <v>14</v>
      </c>
      <c r="D4" s="64" t="s">
        <v>5</v>
      </c>
      <c r="E4" s="74" t="s">
        <v>126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5" x14ac:dyDescent="0.2">
      <c r="A6" s="67" t="s">
        <v>1</v>
      </c>
      <c r="C6" s="113" t="s">
        <v>136</v>
      </c>
      <c r="D6" s="67" t="s">
        <v>6</v>
      </c>
      <c r="E6" s="79">
        <v>2</v>
      </c>
      <c r="F6" s="79">
        <v>128.19</v>
      </c>
      <c r="G6" s="79">
        <v>5148</v>
      </c>
      <c r="H6" s="80">
        <v>529.41</v>
      </c>
      <c r="I6" s="81">
        <v>0</v>
      </c>
      <c r="J6" s="79">
        <v>13.03</v>
      </c>
      <c r="K6" s="82">
        <v>173.65</v>
      </c>
      <c r="L6" s="81" t="s">
        <v>8</v>
      </c>
      <c r="M6" s="81">
        <v>0</v>
      </c>
      <c r="N6" s="79">
        <v>6.76</v>
      </c>
    </row>
    <row r="7" spans="1:15" x14ac:dyDescent="0.2">
      <c r="C7" s="83" t="s">
        <v>20</v>
      </c>
      <c r="D7" s="117">
        <f>SUM(F6,H6,J6,K6,N6)</f>
        <v>851.03999999999985</v>
      </c>
      <c r="F7" s="79"/>
      <c r="G7" s="79"/>
      <c r="H7" s="79"/>
      <c r="I7" s="79"/>
      <c r="J7" s="79"/>
      <c r="K7" s="79"/>
      <c r="L7" s="79"/>
      <c r="M7" s="79"/>
      <c r="N7" s="79"/>
    </row>
    <row r="8" spans="1:15" x14ac:dyDescent="0.2">
      <c r="A8" s="67" t="s">
        <v>1</v>
      </c>
      <c r="C8" s="113" t="s">
        <v>136</v>
      </c>
      <c r="D8" s="67" t="s">
        <v>6</v>
      </c>
      <c r="E8" s="79">
        <v>0</v>
      </c>
      <c r="F8" s="80">
        <v>27.45</v>
      </c>
      <c r="G8" s="79">
        <v>507</v>
      </c>
      <c r="H8" s="79">
        <v>71.13</v>
      </c>
      <c r="I8" s="81">
        <v>0</v>
      </c>
      <c r="J8" s="79">
        <v>13.03</v>
      </c>
      <c r="K8" s="79">
        <v>0</v>
      </c>
      <c r="L8" s="81">
        <v>0</v>
      </c>
      <c r="M8" s="81">
        <v>0</v>
      </c>
      <c r="N8" s="81">
        <v>0</v>
      </c>
    </row>
    <row r="9" spans="1:15" x14ac:dyDescent="0.2">
      <c r="C9" s="83" t="s">
        <v>20</v>
      </c>
      <c r="D9" s="118">
        <f>SUM(F8,H8,J8,K8,M8,N8)</f>
        <v>111.61</v>
      </c>
      <c r="F9" s="79"/>
      <c r="G9" s="79"/>
      <c r="H9" s="82"/>
      <c r="I9" s="79"/>
      <c r="J9" s="79"/>
      <c r="K9" s="79"/>
      <c r="L9" s="79"/>
      <c r="M9" s="79"/>
      <c r="N9" s="79"/>
    </row>
    <row r="10" spans="1:15" x14ac:dyDescent="0.2">
      <c r="A10" s="67" t="s">
        <v>27</v>
      </c>
      <c r="C10" s="113" t="s">
        <v>136</v>
      </c>
      <c r="D10" s="67" t="s">
        <v>6</v>
      </c>
      <c r="E10" s="81">
        <v>0</v>
      </c>
      <c r="F10" s="81">
        <v>0</v>
      </c>
      <c r="G10" s="79">
        <v>718</v>
      </c>
      <c r="H10" s="82">
        <v>89.71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</row>
    <row r="11" spans="1:15" x14ac:dyDescent="0.2">
      <c r="C11" s="83" t="s">
        <v>20</v>
      </c>
      <c r="D11" s="118">
        <f>SUM(F10,H10,J10,K10,M10,N10)</f>
        <v>89.71</v>
      </c>
      <c r="F11" s="79"/>
      <c r="G11" s="79"/>
      <c r="H11" s="79"/>
      <c r="I11" s="79"/>
      <c r="J11" s="79"/>
      <c r="K11" s="79"/>
      <c r="L11" s="79"/>
      <c r="M11" s="79"/>
      <c r="N11" s="79"/>
    </row>
    <row r="12" spans="1:15" x14ac:dyDescent="0.2">
      <c r="A12" s="67" t="s">
        <v>27</v>
      </c>
      <c r="C12" s="113" t="s">
        <v>136</v>
      </c>
      <c r="D12" s="67" t="s">
        <v>6</v>
      </c>
      <c r="E12" s="81">
        <v>0</v>
      </c>
      <c r="F12" s="81">
        <v>0</v>
      </c>
      <c r="G12" s="79">
        <v>1865</v>
      </c>
      <c r="H12" s="82">
        <v>179.51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</row>
    <row r="13" spans="1:15" x14ac:dyDescent="0.2">
      <c r="C13" s="83" t="s">
        <v>20</v>
      </c>
      <c r="D13" s="118">
        <f>SUM(F12,H12,J12,K12,M12,N12)</f>
        <v>179.51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5" x14ac:dyDescent="0.2">
      <c r="A14" s="67" t="s">
        <v>131</v>
      </c>
      <c r="C14" s="113" t="s">
        <v>136</v>
      </c>
      <c r="D14" s="67" t="s">
        <v>6</v>
      </c>
      <c r="E14" s="79">
        <v>4</v>
      </c>
      <c r="F14" s="80">
        <v>54.97</v>
      </c>
      <c r="G14" s="79">
        <v>10832</v>
      </c>
      <c r="H14" s="80">
        <v>924.2</v>
      </c>
      <c r="I14" s="79"/>
      <c r="J14" s="80">
        <v>0</v>
      </c>
      <c r="K14" s="80">
        <v>151.71</v>
      </c>
      <c r="L14" s="81">
        <v>0</v>
      </c>
      <c r="M14" s="81">
        <v>0</v>
      </c>
      <c r="N14" s="81">
        <v>0</v>
      </c>
    </row>
    <row r="15" spans="1:15" x14ac:dyDescent="0.2">
      <c r="C15" s="83" t="s">
        <v>20</v>
      </c>
      <c r="D15" s="118">
        <f>SUM(F14,H14,I14,J14,K14,L14,M14,N14,)</f>
        <v>1130.8800000000001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5" x14ac:dyDescent="0.2">
      <c r="A16" s="67" t="s">
        <v>28</v>
      </c>
      <c r="C16" s="113" t="s">
        <v>136</v>
      </c>
      <c r="D16" s="67" t="s">
        <v>6</v>
      </c>
      <c r="E16" s="79">
        <v>6</v>
      </c>
      <c r="F16" s="82">
        <v>36.770000000000003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4">
        <f>SUM(G16:K16)</f>
        <v>0</v>
      </c>
    </row>
    <row r="17" spans="1:19" ht="15" x14ac:dyDescent="0.25">
      <c r="C17" s="83" t="s">
        <v>20</v>
      </c>
      <c r="D17" s="118">
        <f>SUM(F16,H16,J16,K16,M16,N16)</f>
        <v>36.770000000000003</v>
      </c>
      <c r="F17" s="79"/>
      <c r="G17" s="79"/>
      <c r="H17" s="79"/>
      <c r="I17" s="79"/>
      <c r="J17" s="79"/>
      <c r="K17" s="79"/>
      <c r="L17" s="79"/>
      <c r="M17" s="79"/>
      <c r="N17" s="79"/>
      <c r="S17" s="85"/>
    </row>
    <row r="18" spans="1:19" x14ac:dyDescent="0.2">
      <c r="A18" s="67" t="s">
        <v>29</v>
      </c>
      <c r="C18" s="113" t="s">
        <v>136</v>
      </c>
      <c r="D18" s="67" t="s">
        <v>6</v>
      </c>
      <c r="E18" s="79">
        <v>46</v>
      </c>
      <c r="F18" s="79">
        <v>347.99</v>
      </c>
      <c r="G18" s="79">
        <v>35007</v>
      </c>
      <c r="H18" s="79">
        <v>2634.82</v>
      </c>
      <c r="I18" s="81" t="s">
        <v>130</v>
      </c>
      <c r="J18" s="79">
        <v>105.05</v>
      </c>
      <c r="K18" s="79">
        <v>292.70999999999998</v>
      </c>
      <c r="L18" s="81">
        <v>0</v>
      </c>
      <c r="M18" s="81">
        <v>0</v>
      </c>
      <c r="N18" s="81">
        <v>0</v>
      </c>
    </row>
    <row r="19" spans="1:19" x14ac:dyDescent="0.2">
      <c r="C19" s="83" t="s">
        <v>20</v>
      </c>
      <c r="D19" s="119">
        <f>SUM(F18,H18,J18,K18,M18,N18)</f>
        <v>3380.5700000000006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9" x14ac:dyDescent="0.2">
      <c r="A20" s="67" t="s">
        <v>28</v>
      </c>
      <c r="C20" s="113" t="s">
        <v>136</v>
      </c>
      <c r="D20" s="67" t="s">
        <v>6</v>
      </c>
      <c r="E20" s="79">
        <v>0</v>
      </c>
      <c r="F20" s="82">
        <v>75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9" x14ac:dyDescent="0.2">
      <c r="C21" s="83" t="s">
        <v>20</v>
      </c>
      <c r="D21" s="118">
        <f>SUM(F20,H20,J20,K20,M20,N20)</f>
        <v>75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9" x14ac:dyDescent="0.2">
      <c r="A22" s="67" t="s">
        <v>72</v>
      </c>
      <c r="C22" s="113" t="s">
        <v>136</v>
      </c>
      <c r="D22" s="67" t="s">
        <v>6</v>
      </c>
      <c r="E22" s="79">
        <v>1</v>
      </c>
      <c r="F22" s="79">
        <v>27.45</v>
      </c>
      <c r="G22" s="79">
        <v>542</v>
      </c>
      <c r="H22" s="80">
        <v>74.209999999999994</v>
      </c>
      <c r="I22" s="81">
        <v>0</v>
      </c>
      <c r="J22" s="82">
        <v>13.03</v>
      </c>
      <c r="K22" s="80">
        <v>54.43</v>
      </c>
      <c r="L22" s="81">
        <v>0</v>
      </c>
      <c r="M22" s="81">
        <v>0</v>
      </c>
      <c r="N22" s="81">
        <v>0</v>
      </c>
    </row>
    <row r="23" spans="1:19" x14ac:dyDescent="0.2">
      <c r="C23" s="83" t="s">
        <v>20</v>
      </c>
      <c r="D23" s="118">
        <f>SUM(F22,H22,J22,K22,M22,N22)</f>
        <v>169.12</v>
      </c>
      <c r="F23" s="79"/>
      <c r="G23" s="79"/>
      <c r="H23" s="79"/>
      <c r="I23" s="79"/>
      <c r="J23" s="79"/>
      <c r="K23" s="80"/>
      <c r="L23" s="79"/>
      <c r="M23" s="79"/>
      <c r="N23" s="79"/>
    </row>
    <row r="24" spans="1:19" x14ac:dyDescent="0.2">
      <c r="A24" s="67" t="s">
        <v>31</v>
      </c>
      <c r="C24" s="113" t="s">
        <v>136</v>
      </c>
      <c r="D24" s="67" t="s">
        <v>6</v>
      </c>
      <c r="E24" s="79">
        <v>0</v>
      </c>
      <c r="F24" s="80">
        <v>27.45</v>
      </c>
      <c r="G24" s="79">
        <v>1071</v>
      </c>
      <c r="H24" s="80">
        <v>117.57</v>
      </c>
      <c r="I24" s="81">
        <v>0</v>
      </c>
      <c r="J24" s="79">
        <v>13.03</v>
      </c>
      <c r="K24" s="80">
        <v>54.43</v>
      </c>
      <c r="L24" s="81">
        <v>0</v>
      </c>
      <c r="M24" s="81">
        <v>0</v>
      </c>
      <c r="N24" s="81">
        <v>0</v>
      </c>
    </row>
    <row r="25" spans="1:19" x14ac:dyDescent="0.2">
      <c r="C25" s="83" t="s">
        <v>20</v>
      </c>
      <c r="D25" s="118">
        <f>SUM(F24,H24,J24,K24,M24,N24)</f>
        <v>212.48</v>
      </c>
      <c r="F25" s="79"/>
      <c r="G25" s="79"/>
      <c r="H25" s="79"/>
      <c r="I25" s="79"/>
      <c r="J25" s="79"/>
      <c r="K25" s="80"/>
      <c r="L25" s="79"/>
      <c r="M25" s="79"/>
      <c r="N25" s="79"/>
    </row>
    <row r="26" spans="1:19" x14ac:dyDescent="0.2">
      <c r="A26" s="67" t="s">
        <v>32</v>
      </c>
      <c r="C26" s="113" t="s">
        <v>136</v>
      </c>
      <c r="D26" s="67" t="s">
        <v>6</v>
      </c>
      <c r="E26" s="79">
        <v>0</v>
      </c>
      <c r="F26" s="80">
        <v>0</v>
      </c>
      <c r="G26" s="79">
        <v>2330</v>
      </c>
      <c r="H26" s="82">
        <v>215.8</v>
      </c>
      <c r="I26" s="81"/>
      <c r="J26" s="79">
        <v>13.03</v>
      </c>
      <c r="K26" s="79">
        <v>24.47</v>
      </c>
      <c r="L26" s="81">
        <v>0</v>
      </c>
      <c r="M26" s="81">
        <v>0</v>
      </c>
      <c r="N26" s="81">
        <v>0</v>
      </c>
    </row>
    <row r="27" spans="1:19" x14ac:dyDescent="0.2">
      <c r="C27" s="83" t="s">
        <v>20</v>
      </c>
      <c r="D27" s="118">
        <f>SUM(F26,H26,J26,K26)</f>
        <v>253.3</v>
      </c>
      <c r="F27" s="80"/>
      <c r="G27" s="79"/>
      <c r="H27" s="79"/>
      <c r="I27" s="79"/>
      <c r="J27" s="79"/>
      <c r="K27" s="79"/>
      <c r="L27" s="79"/>
      <c r="M27" s="79"/>
      <c r="N27" s="79"/>
    </row>
    <row r="28" spans="1:19" x14ac:dyDescent="0.2">
      <c r="A28" s="67" t="s">
        <v>36</v>
      </c>
      <c r="C28" s="113" t="s">
        <v>136</v>
      </c>
      <c r="D28" s="67" t="s">
        <v>6</v>
      </c>
      <c r="E28" s="79">
        <v>67</v>
      </c>
      <c r="F28" s="80">
        <v>245.48</v>
      </c>
      <c r="G28" s="79">
        <v>32584</v>
      </c>
      <c r="H28" s="80">
        <v>2632</v>
      </c>
      <c r="I28" s="81" t="s">
        <v>8</v>
      </c>
      <c r="J28" s="79">
        <v>149.99</v>
      </c>
      <c r="K28" s="79">
        <v>73.17</v>
      </c>
      <c r="L28" s="81">
        <v>0</v>
      </c>
      <c r="M28" s="81">
        <v>0</v>
      </c>
      <c r="N28" s="81">
        <v>0</v>
      </c>
    </row>
    <row r="29" spans="1:19" x14ac:dyDescent="0.2">
      <c r="C29" s="83" t="s">
        <v>20</v>
      </c>
      <c r="D29" s="119">
        <f>SUM(F28,H28,J28,K28,M28,N28)</f>
        <v>3100.6400000000003</v>
      </c>
      <c r="F29" s="79"/>
      <c r="G29" s="79"/>
      <c r="H29" s="79"/>
      <c r="I29" s="79"/>
      <c r="J29" s="79"/>
      <c r="K29" s="79"/>
      <c r="L29" s="79"/>
      <c r="M29" s="79"/>
      <c r="N29" s="79"/>
    </row>
    <row r="30" spans="1:19" x14ac:dyDescent="0.2">
      <c r="A30" s="67" t="s">
        <v>128</v>
      </c>
      <c r="C30" s="113" t="s">
        <v>136</v>
      </c>
      <c r="D30" s="67" t="s">
        <v>6</v>
      </c>
      <c r="E30" s="79">
        <v>1</v>
      </c>
      <c r="F30" s="80">
        <v>27.45</v>
      </c>
      <c r="G30" s="79">
        <v>3766</v>
      </c>
      <c r="H30" s="80">
        <v>344.12</v>
      </c>
      <c r="I30" s="81">
        <v>0</v>
      </c>
      <c r="J30" s="79">
        <v>13.03</v>
      </c>
      <c r="K30" s="79">
        <v>35.69</v>
      </c>
      <c r="L30" s="81">
        <v>0</v>
      </c>
      <c r="M30" s="81">
        <v>0</v>
      </c>
      <c r="N30" s="81">
        <v>0</v>
      </c>
    </row>
    <row r="31" spans="1:19" x14ac:dyDescent="0.2">
      <c r="C31" s="83" t="s">
        <v>20</v>
      </c>
      <c r="D31" s="119">
        <f>SUM(F30,H30,J30,K30)</f>
        <v>420.28999999999996</v>
      </c>
      <c r="F31" s="79"/>
      <c r="G31" s="79"/>
      <c r="H31" s="79"/>
      <c r="I31" s="79"/>
      <c r="J31" s="79"/>
      <c r="K31" s="79"/>
      <c r="L31" s="79"/>
      <c r="M31" s="79"/>
      <c r="N31" s="79"/>
    </row>
    <row r="32" spans="1:19" x14ac:dyDescent="0.2">
      <c r="A32" s="67" t="s">
        <v>33</v>
      </c>
      <c r="C32" s="113" t="s">
        <v>136</v>
      </c>
      <c r="D32" s="67" t="s">
        <v>6</v>
      </c>
      <c r="E32" s="79">
        <v>2</v>
      </c>
      <c r="F32" s="80">
        <v>27.45</v>
      </c>
      <c r="G32" s="79">
        <v>4960</v>
      </c>
      <c r="H32" s="79">
        <v>421.01</v>
      </c>
      <c r="I32" s="81">
        <v>0</v>
      </c>
      <c r="J32" s="79">
        <v>13.03</v>
      </c>
      <c r="K32" s="82">
        <v>111.04</v>
      </c>
      <c r="L32" s="81">
        <v>0</v>
      </c>
      <c r="M32" s="81">
        <v>0</v>
      </c>
      <c r="N32" s="79">
        <v>6.76</v>
      </c>
    </row>
    <row r="33" spans="1:45" x14ac:dyDescent="0.2">
      <c r="C33" s="83" t="s">
        <v>20</v>
      </c>
      <c r="D33" s="118">
        <f>SUM(F32,H32,J32,K32,M32,N32)</f>
        <v>579.29</v>
      </c>
      <c r="F33" s="80"/>
      <c r="G33" s="79"/>
      <c r="H33" s="79"/>
      <c r="I33" s="79"/>
      <c r="J33" s="79"/>
      <c r="K33" s="79"/>
      <c r="L33" s="79"/>
      <c r="M33" s="79"/>
      <c r="N33" s="79"/>
    </row>
    <row r="34" spans="1:45" x14ac:dyDescent="0.2">
      <c r="A34" s="67" t="s">
        <v>34</v>
      </c>
      <c r="C34" s="113" t="s">
        <v>136</v>
      </c>
      <c r="D34" s="67" t="s">
        <v>6</v>
      </c>
      <c r="E34" s="79">
        <v>1</v>
      </c>
      <c r="F34" s="80">
        <v>27.45</v>
      </c>
      <c r="G34" s="79">
        <v>831</v>
      </c>
      <c r="H34" s="79">
        <v>98.84</v>
      </c>
      <c r="I34" s="81">
        <v>0</v>
      </c>
      <c r="J34" s="79">
        <v>13.03</v>
      </c>
      <c r="K34" s="79">
        <v>35.69</v>
      </c>
      <c r="L34" s="81">
        <v>0</v>
      </c>
      <c r="M34" s="81">
        <v>0</v>
      </c>
      <c r="N34" s="81">
        <v>0</v>
      </c>
    </row>
    <row r="35" spans="1:45" x14ac:dyDescent="0.2">
      <c r="C35" s="83" t="s">
        <v>20</v>
      </c>
      <c r="D35" s="118">
        <f>SUM(F34,H34,J34,K34,M34,N34)</f>
        <v>175.01</v>
      </c>
      <c r="F35" s="80"/>
      <c r="G35" s="79"/>
      <c r="H35" s="79"/>
      <c r="I35" s="79"/>
      <c r="J35" s="79"/>
      <c r="K35" s="79"/>
      <c r="L35" s="79"/>
      <c r="M35" s="79"/>
      <c r="N35" s="79"/>
    </row>
    <row r="36" spans="1:45" x14ac:dyDescent="0.2">
      <c r="A36" s="67" t="s">
        <v>35</v>
      </c>
      <c r="C36" s="113" t="s">
        <v>136</v>
      </c>
      <c r="D36" s="67" t="s">
        <v>6</v>
      </c>
      <c r="E36" s="86">
        <v>0</v>
      </c>
      <c r="F36" s="80">
        <v>27.45</v>
      </c>
      <c r="G36" s="79">
        <v>22</v>
      </c>
      <c r="H36" s="79">
        <v>18.71</v>
      </c>
      <c r="I36" s="81">
        <v>0</v>
      </c>
      <c r="J36" s="81">
        <v>0</v>
      </c>
      <c r="K36" s="81">
        <v>0</v>
      </c>
      <c r="L36" s="81">
        <v>0</v>
      </c>
      <c r="M36" s="81">
        <v>0</v>
      </c>
      <c r="N36" s="81">
        <v>0</v>
      </c>
    </row>
    <row r="37" spans="1:45" x14ac:dyDescent="0.2">
      <c r="C37" s="83" t="s">
        <v>20</v>
      </c>
      <c r="D37" s="118">
        <f>SUM(F36,H36,J36,K36,M36,N36)</f>
        <v>46.16</v>
      </c>
      <c r="F37" s="80"/>
      <c r="G37" s="79"/>
      <c r="H37" s="79"/>
      <c r="I37" s="79"/>
      <c r="J37" s="79"/>
      <c r="K37" s="79"/>
      <c r="L37" s="79"/>
      <c r="M37" s="79"/>
      <c r="N37" s="79"/>
    </row>
    <row r="38" spans="1:45" x14ac:dyDescent="0.2">
      <c r="A38" s="67" t="s">
        <v>37</v>
      </c>
      <c r="C38" s="113" t="s">
        <v>136</v>
      </c>
      <c r="D38" s="67" t="s">
        <v>6</v>
      </c>
      <c r="E38" s="79">
        <v>1</v>
      </c>
      <c r="F38" s="80">
        <v>27.45</v>
      </c>
      <c r="G38" s="79">
        <v>3560</v>
      </c>
      <c r="H38" s="80">
        <v>311.77999999999997</v>
      </c>
      <c r="I38" s="81">
        <v>0</v>
      </c>
      <c r="J38" s="82">
        <v>13.03</v>
      </c>
      <c r="K38" s="81">
        <v>0</v>
      </c>
      <c r="L38" s="81">
        <v>0</v>
      </c>
      <c r="M38" s="81">
        <v>0</v>
      </c>
      <c r="N38" s="81">
        <v>0</v>
      </c>
    </row>
    <row r="39" spans="1:45" x14ac:dyDescent="0.2">
      <c r="C39" s="83" t="s">
        <v>20</v>
      </c>
      <c r="D39" s="118">
        <f>SUM(F38,H38,J38)</f>
        <v>352.25999999999993</v>
      </c>
      <c r="E39" s="67" t="s">
        <v>129</v>
      </c>
      <c r="F39" s="80"/>
      <c r="G39" s="79"/>
      <c r="H39" s="79"/>
      <c r="I39" s="79"/>
      <c r="J39" s="79" t="s">
        <v>129</v>
      </c>
      <c r="K39" s="79"/>
      <c r="L39" s="79"/>
      <c r="M39" s="79"/>
      <c r="N39" s="79"/>
    </row>
    <row r="40" spans="1:45" x14ac:dyDescent="0.2">
      <c r="A40" s="67" t="s">
        <v>38</v>
      </c>
      <c r="C40" s="113" t="s">
        <v>136</v>
      </c>
      <c r="D40" s="67" t="s">
        <v>6</v>
      </c>
      <c r="E40" s="81">
        <v>0</v>
      </c>
      <c r="F40" s="80">
        <v>0</v>
      </c>
      <c r="G40" s="81">
        <v>0</v>
      </c>
      <c r="H40" s="81">
        <v>0</v>
      </c>
      <c r="I40" s="81">
        <v>0</v>
      </c>
      <c r="J40" s="81">
        <v>0</v>
      </c>
      <c r="K40" s="79">
        <v>144.97999999999999</v>
      </c>
      <c r="L40" s="81">
        <v>0</v>
      </c>
      <c r="M40" s="81">
        <v>0</v>
      </c>
      <c r="N40" s="81">
        <v>0</v>
      </c>
    </row>
    <row r="41" spans="1:45" x14ac:dyDescent="0.2">
      <c r="C41" s="83" t="s">
        <v>20</v>
      </c>
      <c r="D41" s="118">
        <f>SUM(F40,H40,J40,K40,M40,N40)</f>
        <v>144.97999999999999</v>
      </c>
      <c r="F41" s="80"/>
      <c r="G41" s="79"/>
      <c r="H41" s="79"/>
      <c r="I41" s="79"/>
      <c r="J41" s="79"/>
      <c r="K41" s="79"/>
      <c r="L41" s="79"/>
      <c r="M41" s="79"/>
      <c r="N41" s="79"/>
    </row>
    <row r="42" spans="1:45" x14ac:dyDescent="0.2">
      <c r="A42" s="67" t="s">
        <v>39</v>
      </c>
      <c r="C42" s="113" t="s">
        <v>136</v>
      </c>
      <c r="D42" s="67" t="s">
        <v>6</v>
      </c>
      <c r="E42" s="81">
        <v>0</v>
      </c>
      <c r="F42" s="80">
        <v>0</v>
      </c>
      <c r="G42" s="81">
        <v>0</v>
      </c>
      <c r="H42" s="81">
        <v>0</v>
      </c>
      <c r="I42" s="81">
        <v>0</v>
      </c>
      <c r="J42" s="79">
        <v>13.03</v>
      </c>
      <c r="K42" s="81">
        <v>0</v>
      </c>
      <c r="L42" s="81">
        <v>0</v>
      </c>
      <c r="M42" s="81">
        <v>0</v>
      </c>
      <c r="N42" s="81">
        <v>0</v>
      </c>
    </row>
    <row r="43" spans="1:45" x14ac:dyDescent="0.2">
      <c r="C43" s="83" t="s">
        <v>20</v>
      </c>
      <c r="D43" s="118">
        <f>J42</f>
        <v>13.03</v>
      </c>
      <c r="F43" s="80"/>
      <c r="G43" s="79"/>
      <c r="H43" s="79"/>
      <c r="I43" s="79"/>
      <c r="J43" s="79"/>
      <c r="K43" s="79"/>
      <c r="L43" s="79"/>
      <c r="M43" s="79"/>
      <c r="N43" s="79"/>
    </row>
    <row r="44" spans="1:45" x14ac:dyDescent="0.2">
      <c r="A44" s="67" t="s">
        <v>40</v>
      </c>
      <c r="C44" s="113" t="s">
        <v>136</v>
      </c>
      <c r="D44" s="67" t="s">
        <v>6</v>
      </c>
      <c r="E44" s="81">
        <v>0</v>
      </c>
      <c r="F44" s="80">
        <v>0</v>
      </c>
      <c r="G44" s="81">
        <v>0</v>
      </c>
      <c r="H44" s="81">
        <v>0</v>
      </c>
      <c r="I44" s="81">
        <v>0</v>
      </c>
      <c r="J44" s="79">
        <v>13.03</v>
      </c>
      <c r="K44" s="81">
        <v>0</v>
      </c>
      <c r="L44" s="81">
        <v>0</v>
      </c>
      <c r="M44" s="81">
        <v>0</v>
      </c>
      <c r="N44" s="81">
        <v>0</v>
      </c>
    </row>
    <row r="45" spans="1:45" x14ac:dyDescent="0.2">
      <c r="C45" s="83" t="s">
        <v>20</v>
      </c>
      <c r="D45" s="118">
        <f>J44</f>
        <v>13.03</v>
      </c>
      <c r="F45" s="80"/>
      <c r="G45" s="79"/>
      <c r="H45" s="79"/>
      <c r="I45" s="79"/>
      <c r="J45" s="79"/>
      <c r="K45" s="79"/>
      <c r="L45" s="79"/>
      <c r="M45" s="79"/>
      <c r="N45" s="79"/>
    </row>
    <row r="46" spans="1:45" x14ac:dyDescent="0.2">
      <c r="C46" s="87" t="s">
        <v>41</v>
      </c>
      <c r="D46" s="88">
        <f>SUM(D7,D9,D11,D13,D15,D17,D19,D21,D23,D25,D27,D29,D31,D33,D35,D37,D39,D41,D43,D45)</f>
        <v>11334.680000000004</v>
      </c>
      <c r="F46" s="80"/>
      <c r="G46" s="79"/>
      <c r="H46" s="79"/>
      <c r="I46" s="79"/>
      <c r="J46" s="79"/>
      <c r="K46" s="79"/>
      <c r="L46" s="79"/>
      <c r="M46" s="79"/>
      <c r="N46" s="79"/>
    </row>
    <row r="47" spans="1:45" x14ac:dyDescent="0.2">
      <c r="A47" s="89"/>
      <c r="B47" s="89"/>
      <c r="C47" s="89"/>
      <c r="D47" s="90"/>
      <c r="E47" s="91"/>
      <c r="F47" s="92"/>
      <c r="G47" s="93"/>
      <c r="H47" s="93"/>
      <c r="I47" s="93"/>
      <c r="J47" s="93"/>
      <c r="K47" s="93"/>
      <c r="L47" s="93"/>
      <c r="M47" s="93"/>
      <c r="N47" s="93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</row>
    <row r="48" spans="1:45" x14ac:dyDescent="0.2">
      <c r="E48" s="79"/>
      <c r="F48" s="80"/>
      <c r="G48" s="79"/>
      <c r="H48" s="79"/>
      <c r="I48" s="79"/>
      <c r="J48" s="79"/>
      <c r="K48" s="79"/>
      <c r="L48" s="79"/>
      <c r="M48" s="79"/>
      <c r="N48" s="79"/>
    </row>
    <row r="49" spans="1:14" x14ac:dyDescent="0.2">
      <c r="A49" s="67" t="s">
        <v>24</v>
      </c>
      <c r="C49" s="113" t="s">
        <v>137</v>
      </c>
      <c r="D49" s="67" t="s">
        <v>17</v>
      </c>
      <c r="E49" s="79">
        <v>10</v>
      </c>
      <c r="F49" s="80">
        <v>23</v>
      </c>
      <c r="G49" s="79">
        <v>2152</v>
      </c>
      <c r="H49" s="79">
        <v>132.16</v>
      </c>
      <c r="I49" s="112">
        <v>126.54</v>
      </c>
      <c r="J49" s="79">
        <v>25.75</v>
      </c>
      <c r="K49" s="80">
        <v>51.55</v>
      </c>
      <c r="L49" s="81">
        <v>0</v>
      </c>
      <c r="M49" s="80">
        <v>1</v>
      </c>
      <c r="N49" s="81">
        <v>0</v>
      </c>
    </row>
    <row r="50" spans="1:14" x14ac:dyDescent="0.2">
      <c r="C50" s="83" t="s">
        <v>20</v>
      </c>
      <c r="D50" s="118">
        <f>SUM(F49,H49,I49,J49,K49,M49)</f>
        <v>360</v>
      </c>
      <c r="F50" s="80" t="s">
        <v>8</v>
      </c>
      <c r="G50" s="79" t="s">
        <v>8</v>
      </c>
      <c r="H50" s="79"/>
      <c r="I50" s="79"/>
      <c r="J50" s="79"/>
      <c r="K50" s="79"/>
      <c r="L50" s="79"/>
      <c r="M50" s="79"/>
      <c r="N50" s="79"/>
    </row>
    <row r="51" spans="1:14" x14ac:dyDescent="0.2">
      <c r="A51" s="67" t="s">
        <v>23</v>
      </c>
      <c r="C51" s="113" t="s">
        <v>137</v>
      </c>
      <c r="D51" s="67" t="s">
        <v>17</v>
      </c>
      <c r="E51" s="79">
        <v>38</v>
      </c>
      <c r="F51" s="80">
        <v>25.64</v>
      </c>
      <c r="G51" s="79">
        <v>3329</v>
      </c>
      <c r="H51" s="79">
        <v>179.82</v>
      </c>
      <c r="I51" s="112">
        <v>195.75</v>
      </c>
      <c r="J51" s="79">
        <v>30.15</v>
      </c>
      <c r="K51" s="80">
        <v>51.55</v>
      </c>
      <c r="L51" s="80">
        <v>1.5</v>
      </c>
      <c r="M51" s="80">
        <v>1</v>
      </c>
      <c r="N51" s="81">
        <v>0</v>
      </c>
    </row>
    <row r="52" spans="1:14" x14ac:dyDescent="0.2">
      <c r="C52" s="83" t="s">
        <v>20</v>
      </c>
      <c r="D52" s="118">
        <f>SUM(F51,H51,I51,J51,K51,L51,M51)</f>
        <v>485.40999999999997</v>
      </c>
      <c r="F52" s="80" t="s">
        <v>8</v>
      </c>
      <c r="G52" s="79"/>
      <c r="H52" s="79"/>
      <c r="I52" s="79"/>
      <c r="J52" s="79"/>
      <c r="K52" s="79"/>
      <c r="L52" s="79"/>
      <c r="M52" s="79"/>
      <c r="N52" s="79"/>
    </row>
    <row r="53" spans="1:14" x14ac:dyDescent="0.2">
      <c r="A53" s="67" t="s">
        <v>22</v>
      </c>
      <c r="C53" s="113" t="s">
        <v>137</v>
      </c>
      <c r="D53" s="67" t="s">
        <v>17</v>
      </c>
      <c r="E53" s="81">
        <v>0</v>
      </c>
      <c r="F53" s="80">
        <v>0</v>
      </c>
      <c r="G53" s="79">
        <v>837</v>
      </c>
      <c r="H53" s="82">
        <v>78.900000000000006</v>
      </c>
      <c r="I53" s="82">
        <v>49.22</v>
      </c>
      <c r="J53" s="81"/>
      <c r="K53" s="82">
        <v>3484.8</v>
      </c>
      <c r="L53" s="81">
        <v>0</v>
      </c>
      <c r="M53" s="81">
        <v>0</v>
      </c>
      <c r="N53" s="81">
        <v>0</v>
      </c>
    </row>
    <row r="54" spans="1:14" x14ac:dyDescent="0.2">
      <c r="C54" s="83" t="s">
        <v>20</v>
      </c>
      <c r="D54" s="119">
        <f>SUM(H53,I53,K53,L53,M53)</f>
        <v>3612.92</v>
      </c>
      <c r="E54" s="67" t="s">
        <v>8</v>
      </c>
      <c r="F54" s="80" t="s">
        <v>8</v>
      </c>
      <c r="G54" s="79"/>
      <c r="H54" s="79"/>
      <c r="I54" s="79"/>
      <c r="J54" s="79"/>
      <c r="K54" s="79"/>
      <c r="L54" s="79"/>
      <c r="M54" s="79"/>
      <c r="N54" s="79"/>
    </row>
    <row r="55" spans="1:14" x14ac:dyDescent="0.2">
      <c r="C55" s="87" t="s">
        <v>41</v>
      </c>
      <c r="D55" s="88">
        <f>SUM(D50,D52,D54)</f>
        <v>4458.33</v>
      </c>
      <c r="F55" s="80"/>
      <c r="G55" s="79"/>
      <c r="H55" s="79"/>
      <c r="I55" s="79"/>
      <c r="J55" s="79"/>
      <c r="K55" s="79"/>
      <c r="L55" s="79"/>
      <c r="M55" s="79"/>
      <c r="N55" s="79"/>
    </row>
    <row r="56" spans="1:14" x14ac:dyDescent="0.2">
      <c r="D56" s="87"/>
      <c r="E56" s="94"/>
      <c r="F56" s="80"/>
      <c r="G56" s="79"/>
      <c r="H56" s="79"/>
      <c r="I56" s="79"/>
      <c r="J56" s="79"/>
      <c r="K56" s="79"/>
      <c r="L56" s="79"/>
      <c r="M56" s="79"/>
      <c r="N56" s="79"/>
    </row>
    <row r="57" spans="1:14" x14ac:dyDescent="0.2">
      <c r="A57" s="116" t="s">
        <v>47</v>
      </c>
      <c r="C57" s="113" t="s">
        <v>138</v>
      </c>
      <c r="D57" s="67" t="s">
        <v>49</v>
      </c>
      <c r="E57" s="81">
        <v>0</v>
      </c>
      <c r="F57" s="81">
        <v>0</v>
      </c>
      <c r="G57" s="86">
        <v>2</v>
      </c>
      <c r="H57" s="80">
        <v>23.28</v>
      </c>
      <c r="I57" s="79"/>
      <c r="J57" s="79"/>
      <c r="K57" s="79"/>
      <c r="L57" s="79"/>
      <c r="M57" s="79"/>
      <c r="N57" s="79"/>
    </row>
    <row r="58" spans="1:14" x14ac:dyDescent="0.2">
      <c r="A58" s="116"/>
      <c r="B58" s="67">
        <v>-2655800</v>
      </c>
      <c r="E58" s="95" t="s">
        <v>8</v>
      </c>
      <c r="F58" s="95" t="s">
        <v>8</v>
      </c>
      <c r="G58" s="86"/>
      <c r="H58" s="80"/>
      <c r="I58" s="79"/>
      <c r="J58" s="79"/>
      <c r="K58" s="79"/>
      <c r="L58" s="79"/>
      <c r="M58" s="79"/>
      <c r="N58" s="79"/>
    </row>
    <row r="59" spans="1:14" x14ac:dyDescent="0.2">
      <c r="A59" s="67" t="s">
        <v>38</v>
      </c>
      <c r="C59" s="113" t="s">
        <v>138</v>
      </c>
      <c r="D59" s="67" t="s">
        <v>49</v>
      </c>
      <c r="E59" s="81">
        <v>0</v>
      </c>
      <c r="F59" s="81">
        <v>0</v>
      </c>
      <c r="G59" s="86">
        <v>3110</v>
      </c>
      <c r="H59" s="80">
        <v>458.79</v>
      </c>
      <c r="I59" s="79"/>
      <c r="J59" s="79"/>
      <c r="K59" s="79"/>
      <c r="L59" s="79"/>
      <c r="M59" s="79"/>
      <c r="N59" s="79"/>
    </row>
    <row r="60" spans="1:14" x14ac:dyDescent="0.2">
      <c r="B60" s="67">
        <v>-11486800</v>
      </c>
      <c r="E60" s="95" t="s">
        <v>8</v>
      </c>
      <c r="F60" s="95" t="s">
        <v>8</v>
      </c>
      <c r="G60" s="86" t="s">
        <v>8</v>
      </c>
      <c r="H60" s="80"/>
      <c r="I60" s="79"/>
      <c r="J60" s="79" t="s">
        <v>8</v>
      </c>
      <c r="K60" s="79"/>
      <c r="L60" s="79"/>
      <c r="M60" s="79"/>
      <c r="N60" s="79"/>
    </row>
    <row r="61" spans="1:14" x14ac:dyDescent="0.2">
      <c r="A61" s="67" t="s">
        <v>42</v>
      </c>
      <c r="C61" s="113" t="s">
        <v>138</v>
      </c>
      <c r="D61" s="67" t="s">
        <v>49</v>
      </c>
      <c r="E61" s="81">
        <v>0</v>
      </c>
      <c r="F61" s="81">
        <v>0</v>
      </c>
      <c r="G61" s="86">
        <v>2280</v>
      </c>
      <c r="H61" s="80">
        <v>382.71</v>
      </c>
      <c r="I61" s="79"/>
      <c r="J61" s="79"/>
      <c r="K61" s="79"/>
      <c r="L61" s="79"/>
      <c r="M61" s="79"/>
      <c r="N61" s="79"/>
    </row>
    <row r="62" spans="1:14" x14ac:dyDescent="0.2">
      <c r="B62" s="67">
        <v>-1181400</v>
      </c>
      <c r="E62" s="95"/>
      <c r="F62" s="95"/>
      <c r="G62" s="86"/>
      <c r="H62" s="80"/>
      <c r="I62" s="79"/>
      <c r="J62" s="79"/>
      <c r="K62" s="79"/>
      <c r="L62" s="79"/>
      <c r="M62" s="79"/>
      <c r="N62" s="79"/>
    </row>
    <row r="63" spans="1:14" x14ac:dyDescent="0.2">
      <c r="A63" s="67" t="s">
        <v>43</v>
      </c>
      <c r="C63" s="113" t="s">
        <v>138</v>
      </c>
      <c r="D63" s="67" t="s">
        <v>49</v>
      </c>
      <c r="E63" s="81">
        <v>0</v>
      </c>
      <c r="F63" s="81">
        <v>0</v>
      </c>
      <c r="G63" s="86">
        <v>2193</v>
      </c>
      <c r="H63" s="80">
        <v>330.3</v>
      </c>
      <c r="I63" s="79"/>
      <c r="J63" s="79"/>
      <c r="K63" s="79"/>
      <c r="L63" s="79"/>
      <c r="M63" s="79"/>
      <c r="N63" s="79"/>
    </row>
    <row r="64" spans="1:14" x14ac:dyDescent="0.2">
      <c r="B64" s="67">
        <v>-13305800</v>
      </c>
      <c r="C64" s="67" t="s">
        <v>8</v>
      </c>
      <c r="E64" s="95" t="s">
        <v>8</v>
      </c>
      <c r="F64" s="95" t="s">
        <v>8</v>
      </c>
      <c r="G64" s="86"/>
      <c r="H64" s="80"/>
      <c r="I64" s="79"/>
      <c r="J64" s="79"/>
      <c r="K64" s="79"/>
      <c r="L64" s="79"/>
      <c r="M64" s="79"/>
      <c r="N64" s="79"/>
    </row>
    <row r="65" spans="1:14" x14ac:dyDescent="0.2">
      <c r="A65" s="67" t="s">
        <v>44</v>
      </c>
      <c r="C65" s="113" t="s">
        <v>138</v>
      </c>
      <c r="D65" s="67" t="s">
        <v>49</v>
      </c>
      <c r="E65" s="81">
        <v>0</v>
      </c>
      <c r="F65" s="81">
        <v>0</v>
      </c>
      <c r="G65" s="86">
        <v>537</v>
      </c>
      <c r="H65" s="80">
        <v>98.25</v>
      </c>
      <c r="I65" s="79"/>
      <c r="J65" s="79"/>
      <c r="K65" s="79"/>
      <c r="L65" s="79"/>
      <c r="M65" s="79"/>
      <c r="N65" s="79"/>
    </row>
    <row r="66" spans="1:14" x14ac:dyDescent="0.2">
      <c r="B66" s="67">
        <v>-136330800</v>
      </c>
      <c r="C66" s="113"/>
      <c r="E66" s="95"/>
      <c r="F66" s="95"/>
      <c r="G66" s="86"/>
      <c r="H66" s="80"/>
      <c r="I66" s="79"/>
      <c r="J66" s="79"/>
      <c r="K66" s="79"/>
      <c r="L66" s="79"/>
      <c r="M66" s="79"/>
      <c r="N66" s="79"/>
    </row>
    <row r="67" spans="1:14" x14ac:dyDescent="0.2">
      <c r="A67" s="67" t="s">
        <v>45</v>
      </c>
      <c r="C67" s="113" t="s">
        <v>138</v>
      </c>
      <c r="D67" s="67" t="s">
        <v>49</v>
      </c>
      <c r="E67" s="81">
        <v>0</v>
      </c>
      <c r="F67" s="81">
        <v>0</v>
      </c>
      <c r="G67" s="86">
        <v>6600</v>
      </c>
      <c r="H67" s="80">
        <v>1473.74</v>
      </c>
      <c r="I67" s="79"/>
      <c r="J67" s="79"/>
      <c r="K67" s="79"/>
      <c r="L67" s="79"/>
      <c r="M67" s="79"/>
      <c r="N67" s="79"/>
    </row>
    <row r="68" spans="1:14" x14ac:dyDescent="0.2">
      <c r="B68" s="67">
        <v>-136363000</v>
      </c>
      <c r="E68" s="95"/>
      <c r="F68" s="95"/>
      <c r="G68" s="86"/>
      <c r="H68" s="80"/>
      <c r="I68" s="79"/>
      <c r="J68" s="79"/>
      <c r="K68" s="79"/>
      <c r="L68" s="79"/>
      <c r="M68" s="79"/>
      <c r="N68" s="79"/>
    </row>
    <row r="69" spans="1:14" x14ac:dyDescent="0.2">
      <c r="A69" s="67" t="s">
        <v>46</v>
      </c>
      <c r="C69" s="113" t="s">
        <v>138</v>
      </c>
      <c r="D69" s="67" t="s">
        <v>49</v>
      </c>
      <c r="E69" s="81">
        <v>0</v>
      </c>
      <c r="F69" s="81">
        <v>0</v>
      </c>
      <c r="G69" s="86">
        <v>1638</v>
      </c>
      <c r="H69" s="80">
        <v>257.85000000000002</v>
      </c>
      <c r="I69" s="79"/>
      <c r="J69" s="79"/>
      <c r="K69" s="79"/>
      <c r="L69" s="79"/>
      <c r="M69" s="79"/>
      <c r="N69" s="79"/>
    </row>
    <row r="70" spans="1:14" x14ac:dyDescent="0.2">
      <c r="B70" s="67">
        <v>-136379300</v>
      </c>
      <c r="C70" s="67" t="s">
        <v>8</v>
      </c>
      <c r="E70" s="95" t="s">
        <v>8</v>
      </c>
      <c r="F70" s="95" t="s">
        <v>8</v>
      </c>
      <c r="G70" s="86"/>
      <c r="H70" s="80"/>
      <c r="I70" s="79"/>
      <c r="J70" s="79"/>
      <c r="K70" s="79"/>
      <c r="L70" s="79"/>
      <c r="M70" s="79"/>
      <c r="N70" s="79"/>
    </row>
    <row r="71" spans="1:14" x14ac:dyDescent="0.2">
      <c r="A71" s="67" t="s">
        <v>44</v>
      </c>
      <c r="C71" s="113" t="s">
        <v>138</v>
      </c>
      <c r="D71" s="67" t="s">
        <v>49</v>
      </c>
      <c r="E71" s="81">
        <v>0</v>
      </c>
      <c r="F71" s="81">
        <v>0</v>
      </c>
      <c r="G71" s="86">
        <v>0</v>
      </c>
      <c r="H71" s="80">
        <v>23</v>
      </c>
      <c r="I71" s="79"/>
      <c r="J71" s="79"/>
      <c r="K71" s="79"/>
      <c r="L71" s="79"/>
      <c r="M71" s="79"/>
      <c r="N71" s="79"/>
    </row>
    <row r="72" spans="1:14" x14ac:dyDescent="0.2">
      <c r="B72" s="67">
        <v>-136931900</v>
      </c>
      <c r="C72" s="113"/>
      <c r="E72" s="95" t="s">
        <v>8</v>
      </c>
      <c r="F72" s="95" t="s">
        <v>8</v>
      </c>
      <c r="G72" s="86"/>
      <c r="H72" s="80"/>
      <c r="I72" s="79"/>
      <c r="J72" s="79"/>
      <c r="K72" s="79"/>
      <c r="L72" s="79"/>
      <c r="M72" s="79"/>
      <c r="N72" s="79"/>
    </row>
    <row r="73" spans="1:14" x14ac:dyDescent="0.2">
      <c r="A73" s="67" t="s">
        <v>44</v>
      </c>
      <c r="C73" s="113" t="s">
        <v>138</v>
      </c>
      <c r="D73" s="67" t="s">
        <v>49</v>
      </c>
      <c r="E73" s="81">
        <v>0</v>
      </c>
      <c r="F73" s="81">
        <v>0</v>
      </c>
      <c r="G73" s="86">
        <v>98</v>
      </c>
      <c r="H73" s="80">
        <v>36.729999999999997</v>
      </c>
      <c r="I73" s="79"/>
      <c r="J73" s="79"/>
      <c r="K73" s="79"/>
      <c r="L73" s="79"/>
      <c r="M73" s="79"/>
      <c r="N73" s="79"/>
    </row>
    <row r="74" spans="1:14" x14ac:dyDescent="0.2">
      <c r="B74" s="67">
        <v>-136932000</v>
      </c>
      <c r="C74" s="67" t="s">
        <v>8</v>
      </c>
      <c r="E74" s="95" t="s">
        <v>8</v>
      </c>
      <c r="F74" s="95" t="s">
        <v>8</v>
      </c>
      <c r="G74" s="86"/>
      <c r="H74" s="80"/>
      <c r="I74" s="79"/>
      <c r="J74" s="79"/>
      <c r="K74" s="79"/>
      <c r="L74" s="79"/>
      <c r="M74" s="79"/>
      <c r="N74" s="79"/>
    </row>
    <row r="75" spans="1:14" x14ac:dyDescent="0.2">
      <c r="A75" s="67" t="s">
        <v>44</v>
      </c>
      <c r="C75" s="113" t="s">
        <v>138</v>
      </c>
      <c r="D75" s="67" t="s">
        <v>49</v>
      </c>
      <c r="E75" s="81">
        <v>0</v>
      </c>
      <c r="F75" s="81">
        <v>0</v>
      </c>
      <c r="G75" s="86">
        <v>677</v>
      </c>
      <c r="H75" s="80">
        <v>117.87</v>
      </c>
      <c r="I75" s="79"/>
      <c r="J75" s="79"/>
      <c r="K75" s="79"/>
      <c r="L75" s="79"/>
      <c r="M75" s="79"/>
      <c r="N75" s="79"/>
    </row>
    <row r="76" spans="1:14" x14ac:dyDescent="0.2">
      <c r="B76" s="67">
        <v>-136932100</v>
      </c>
      <c r="C76" s="113"/>
      <c r="E76" s="81"/>
      <c r="F76" s="80"/>
      <c r="G76" s="86"/>
      <c r="H76" s="80"/>
      <c r="I76" s="79"/>
      <c r="J76" s="79"/>
      <c r="K76" s="79"/>
      <c r="L76" s="79"/>
      <c r="M76" s="79"/>
      <c r="N76" s="79"/>
    </row>
    <row r="77" spans="1:14" x14ac:dyDescent="0.2">
      <c r="C77" s="87" t="s">
        <v>41</v>
      </c>
      <c r="D77" s="88">
        <f>SUM(H57:H75)</f>
        <v>3202.5199999999995</v>
      </c>
      <c r="F77" s="80"/>
      <c r="G77" s="79"/>
      <c r="H77" s="79"/>
      <c r="I77" s="79"/>
      <c r="J77" s="79"/>
      <c r="K77" s="79"/>
      <c r="L77" s="79"/>
      <c r="M77" s="79"/>
      <c r="N77" s="79"/>
    </row>
    <row r="78" spans="1:14" x14ac:dyDescent="0.2">
      <c r="E78" s="79"/>
      <c r="F78" s="80"/>
      <c r="G78" s="79"/>
      <c r="H78" s="79"/>
      <c r="I78" s="79"/>
      <c r="J78" s="79"/>
      <c r="K78" s="79"/>
      <c r="L78" s="79"/>
      <c r="M78" s="79"/>
      <c r="N78" s="79"/>
    </row>
    <row r="79" spans="1:14" x14ac:dyDescent="0.2">
      <c r="A79" s="67" t="s">
        <v>42</v>
      </c>
      <c r="C79" s="113" t="s">
        <v>140</v>
      </c>
      <c r="D79" s="67" t="s">
        <v>51</v>
      </c>
      <c r="E79" s="79">
        <v>50</v>
      </c>
      <c r="F79" s="80">
        <v>176.14</v>
      </c>
      <c r="G79" s="81">
        <v>0</v>
      </c>
      <c r="H79" s="81">
        <v>0</v>
      </c>
      <c r="I79" s="81">
        <v>0</v>
      </c>
      <c r="J79" s="81">
        <v>0</v>
      </c>
      <c r="K79" s="81">
        <v>0</v>
      </c>
      <c r="L79" s="81">
        <v>0</v>
      </c>
      <c r="M79" s="81">
        <v>0</v>
      </c>
      <c r="N79" s="81">
        <v>0</v>
      </c>
    </row>
    <row r="80" spans="1:14" x14ac:dyDescent="0.2">
      <c r="A80" s="67" t="s">
        <v>38</v>
      </c>
      <c r="C80" s="113" t="s">
        <v>140</v>
      </c>
      <c r="D80" s="67" t="s">
        <v>51</v>
      </c>
      <c r="E80" s="79">
        <v>1770</v>
      </c>
      <c r="F80" s="80">
        <v>44.51</v>
      </c>
      <c r="G80" s="81">
        <v>0</v>
      </c>
      <c r="H80" s="81">
        <v>0</v>
      </c>
      <c r="I80" s="81">
        <v>0</v>
      </c>
      <c r="J80" s="81">
        <v>0</v>
      </c>
      <c r="K80" s="81">
        <v>0</v>
      </c>
      <c r="L80" s="81">
        <v>0</v>
      </c>
      <c r="M80" s="81">
        <v>0</v>
      </c>
      <c r="N80" s="81">
        <v>0</v>
      </c>
    </row>
    <row r="81" spans="1:20" x14ac:dyDescent="0.2">
      <c r="A81" s="67" t="s">
        <v>45</v>
      </c>
      <c r="C81" s="113" t="s">
        <v>140</v>
      </c>
      <c r="D81" s="67" t="s">
        <v>51</v>
      </c>
      <c r="E81" s="79">
        <v>260</v>
      </c>
      <c r="F81" s="80">
        <v>177.25</v>
      </c>
      <c r="G81" s="81">
        <v>0</v>
      </c>
      <c r="H81" s="81">
        <v>0</v>
      </c>
      <c r="I81" s="81">
        <v>0</v>
      </c>
      <c r="J81" s="81">
        <v>0</v>
      </c>
      <c r="K81" s="81">
        <v>0</v>
      </c>
      <c r="L81" s="81">
        <v>0</v>
      </c>
      <c r="M81" s="81">
        <v>0</v>
      </c>
      <c r="N81" s="81">
        <v>0</v>
      </c>
    </row>
    <row r="82" spans="1:20" x14ac:dyDescent="0.2">
      <c r="C82" s="67" t="s">
        <v>8</v>
      </c>
      <c r="E82" s="79" t="s">
        <v>67</v>
      </c>
      <c r="F82" s="80"/>
      <c r="G82" s="81" t="s">
        <v>8</v>
      </c>
      <c r="H82" s="81" t="s">
        <v>8</v>
      </c>
      <c r="I82" s="81" t="s">
        <v>8</v>
      </c>
      <c r="J82" s="81" t="s">
        <v>8</v>
      </c>
      <c r="K82" s="81" t="s">
        <v>8</v>
      </c>
      <c r="L82" s="81" t="s">
        <v>8</v>
      </c>
      <c r="M82" s="81" t="s">
        <v>8</v>
      </c>
      <c r="N82" s="81" t="s">
        <v>8</v>
      </c>
    </row>
    <row r="83" spans="1:20" x14ac:dyDescent="0.2">
      <c r="C83" s="87" t="s">
        <v>41</v>
      </c>
      <c r="D83" s="79"/>
      <c r="E83" s="96">
        <f>SUM(F79:F81)</f>
        <v>397.9</v>
      </c>
      <c r="F83" s="97"/>
      <c r="G83" s="79"/>
      <c r="H83" s="79"/>
      <c r="I83" s="79"/>
      <c r="J83" s="79"/>
      <c r="K83" s="79"/>
      <c r="L83" s="79"/>
      <c r="M83" s="79"/>
      <c r="N83" s="79"/>
    </row>
    <row r="84" spans="1:20" x14ac:dyDescent="0.2">
      <c r="D84" s="87"/>
      <c r="E84" s="79"/>
      <c r="F84" s="98"/>
      <c r="G84" s="79"/>
      <c r="H84" s="79"/>
      <c r="I84" s="79"/>
      <c r="J84" s="79"/>
      <c r="K84" s="79"/>
      <c r="L84" s="79"/>
      <c r="M84" s="79"/>
      <c r="N84" s="79"/>
    </row>
    <row r="85" spans="1:20" ht="9.6" customHeight="1" x14ac:dyDescent="0.2">
      <c r="E85" s="79"/>
      <c r="F85" s="80"/>
      <c r="G85" s="79"/>
      <c r="H85" s="79"/>
      <c r="I85" s="79"/>
      <c r="J85" s="79"/>
      <c r="K85" s="79"/>
      <c r="L85" s="79"/>
      <c r="M85" s="79"/>
      <c r="N85" s="79"/>
    </row>
    <row r="86" spans="1:20" x14ac:dyDescent="0.2">
      <c r="A86" s="67" t="s">
        <v>54</v>
      </c>
      <c r="C86" s="113" t="s">
        <v>137</v>
      </c>
      <c r="D86" s="67" t="s">
        <v>56</v>
      </c>
      <c r="E86" s="79">
        <v>3</v>
      </c>
      <c r="F86" s="80">
        <v>24</v>
      </c>
      <c r="G86" s="79">
        <v>3252</v>
      </c>
      <c r="H86" s="99">
        <v>334.86</v>
      </c>
      <c r="I86" s="100">
        <v>0</v>
      </c>
      <c r="J86" s="80">
        <v>25</v>
      </c>
      <c r="K86" s="82">
        <v>45.85</v>
      </c>
      <c r="L86" s="81">
        <v>0</v>
      </c>
      <c r="M86" s="81" t="s">
        <v>125</v>
      </c>
      <c r="N86" s="81" t="s">
        <v>125</v>
      </c>
    </row>
    <row r="87" spans="1:20" x14ac:dyDescent="0.2">
      <c r="C87" s="83" t="s">
        <v>20</v>
      </c>
      <c r="D87" s="120">
        <f>SUM(F86,H86,J86,K86)</f>
        <v>429.71000000000004</v>
      </c>
      <c r="F87" s="97"/>
      <c r="G87" s="79"/>
      <c r="H87" s="83"/>
      <c r="I87" s="83"/>
      <c r="J87" s="79"/>
      <c r="K87" s="79"/>
      <c r="L87" s="79"/>
      <c r="M87" s="79"/>
      <c r="N87" s="79"/>
    </row>
    <row r="88" spans="1:20" x14ac:dyDescent="0.2">
      <c r="A88" s="67" t="s">
        <v>22</v>
      </c>
      <c r="C88" s="113" t="s">
        <v>137</v>
      </c>
      <c r="D88" s="67" t="s">
        <v>56</v>
      </c>
      <c r="E88" s="79">
        <v>0</v>
      </c>
      <c r="F88" s="80">
        <v>24</v>
      </c>
      <c r="G88" s="79">
        <v>2469</v>
      </c>
      <c r="H88" s="99">
        <v>256.39999999999998</v>
      </c>
      <c r="I88" s="100" t="s">
        <v>130</v>
      </c>
      <c r="J88" s="80">
        <v>25</v>
      </c>
      <c r="K88" s="80">
        <v>183.11</v>
      </c>
      <c r="L88" s="81" t="s">
        <v>125</v>
      </c>
      <c r="M88" s="81" t="s">
        <v>125</v>
      </c>
      <c r="N88" s="81" t="s">
        <v>125</v>
      </c>
    </row>
    <row r="89" spans="1:20" x14ac:dyDescent="0.2">
      <c r="C89" s="113"/>
      <c r="D89" s="120">
        <f>SUM(F88,H88,J88,K88)</f>
        <v>488.51</v>
      </c>
      <c r="F89" s="97"/>
      <c r="G89" s="79"/>
      <c r="H89" s="79"/>
      <c r="I89" s="79"/>
      <c r="J89" s="79"/>
      <c r="K89" s="79"/>
      <c r="L89" s="79"/>
      <c r="M89" s="79"/>
      <c r="N89" s="79"/>
    </row>
    <row r="90" spans="1:20" x14ac:dyDescent="0.2">
      <c r="A90" s="67" t="s">
        <v>57</v>
      </c>
      <c r="C90" s="113" t="s">
        <v>137</v>
      </c>
      <c r="D90" s="67" t="s">
        <v>56</v>
      </c>
      <c r="E90" s="81" t="s">
        <v>125</v>
      </c>
      <c r="F90" s="80" t="s">
        <v>125</v>
      </c>
      <c r="G90" s="79">
        <v>1</v>
      </c>
      <c r="H90" s="82">
        <v>9.1</v>
      </c>
      <c r="I90" s="81" t="s">
        <v>125</v>
      </c>
      <c r="J90" s="81" t="s">
        <v>125</v>
      </c>
      <c r="K90" s="81" t="s">
        <v>125</v>
      </c>
      <c r="L90" s="81" t="s">
        <v>125</v>
      </c>
      <c r="M90" s="81" t="s">
        <v>125</v>
      </c>
      <c r="N90" s="81" t="s">
        <v>125</v>
      </c>
    </row>
    <row r="91" spans="1:20" x14ac:dyDescent="0.2">
      <c r="C91" s="83" t="s">
        <v>20</v>
      </c>
      <c r="D91" s="120">
        <v>9</v>
      </c>
      <c r="F91" s="97"/>
      <c r="G91" s="79"/>
      <c r="H91" s="79"/>
      <c r="I91" s="79"/>
      <c r="J91" s="79"/>
      <c r="K91" s="79"/>
      <c r="L91" s="79"/>
      <c r="M91" s="79"/>
      <c r="N91" s="79"/>
    </row>
    <row r="92" spans="1:20" ht="14.25" x14ac:dyDescent="0.35">
      <c r="C92" s="87" t="s">
        <v>41</v>
      </c>
      <c r="E92" s="101">
        <f>SUM(D87:D91)</f>
        <v>927.22</v>
      </c>
      <c r="F92" s="80"/>
      <c r="G92" s="79"/>
      <c r="H92" s="79"/>
      <c r="I92" s="79"/>
      <c r="J92" s="79"/>
      <c r="K92" s="79"/>
      <c r="L92" s="79"/>
      <c r="M92" s="79"/>
      <c r="N92" s="79"/>
    </row>
    <row r="93" spans="1:20" x14ac:dyDescent="0.2">
      <c r="C93" s="67" t="s">
        <v>8</v>
      </c>
      <c r="E93" s="79"/>
      <c r="F93" s="80"/>
      <c r="G93" s="79"/>
      <c r="H93" s="79"/>
      <c r="I93" s="79"/>
      <c r="J93" s="79"/>
      <c r="K93" s="79"/>
      <c r="L93" s="79"/>
      <c r="M93" s="79"/>
      <c r="N93" s="79" t="s">
        <v>8</v>
      </c>
    </row>
    <row r="94" spans="1:20" x14ac:dyDescent="0.2">
      <c r="A94" s="67" t="s">
        <v>22</v>
      </c>
      <c r="C94" s="113" t="s">
        <v>133</v>
      </c>
      <c r="D94" s="67" t="s">
        <v>58</v>
      </c>
      <c r="E94" s="81">
        <v>0</v>
      </c>
      <c r="F94" s="80" t="s">
        <v>8</v>
      </c>
      <c r="G94" s="79">
        <v>1309</v>
      </c>
      <c r="H94" s="102">
        <v>159.85</v>
      </c>
      <c r="I94" s="81">
        <v>0</v>
      </c>
      <c r="J94" s="81">
        <v>0</v>
      </c>
      <c r="K94" s="81">
        <v>0</v>
      </c>
      <c r="L94" s="81">
        <v>0</v>
      </c>
      <c r="M94" s="81">
        <v>0</v>
      </c>
      <c r="N94" s="81">
        <v>0</v>
      </c>
      <c r="T94" s="67" t="s">
        <v>132</v>
      </c>
    </row>
    <row r="95" spans="1:20" ht="12.6" customHeight="1" x14ac:dyDescent="0.2">
      <c r="A95" s="67" t="s">
        <v>60</v>
      </c>
      <c r="C95" s="113" t="s">
        <v>133</v>
      </c>
      <c r="D95" s="67" t="s">
        <v>58</v>
      </c>
      <c r="E95" s="81">
        <v>0</v>
      </c>
      <c r="F95" s="80"/>
      <c r="G95" s="79">
        <v>2716</v>
      </c>
      <c r="H95" s="103">
        <v>279.91000000000003</v>
      </c>
      <c r="I95" s="81">
        <v>0</v>
      </c>
      <c r="J95" s="81">
        <v>0</v>
      </c>
      <c r="K95" s="81">
        <v>0</v>
      </c>
      <c r="L95" s="81">
        <v>0</v>
      </c>
      <c r="M95" s="81">
        <v>0</v>
      </c>
      <c r="N95" s="81">
        <v>0</v>
      </c>
    </row>
    <row r="96" spans="1:20" x14ac:dyDescent="0.2">
      <c r="D96" s="104" t="s">
        <v>20</v>
      </c>
      <c r="E96" s="81">
        <f>SUM(H94:H95)</f>
        <v>439.76</v>
      </c>
      <c r="F96" s="80" t="s">
        <v>8</v>
      </c>
      <c r="G96" s="79"/>
      <c r="H96" s="105">
        <f>SUM(H94:H95)</f>
        <v>439.76</v>
      </c>
      <c r="I96" s="79"/>
      <c r="J96" s="79"/>
      <c r="K96" s="79"/>
      <c r="L96" s="79"/>
      <c r="M96" s="79"/>
      <c r="N96" s="79"/>
    </row>
    <row r="97" spans="1:14" x14ac:dyDescent="0.2">
      <c r="E97" s="79"/>
      <c r="F97" s="80"/>
      <c r="G97" s="79"/>
      <c r="H97" s="79"/>
      <c r="I97" s="79"/>
      <c r="J97" s="79"/>
      <c r="K97" s="79"/>
      <c r="L97" s="79"/>
      <c r="M97" s="79"/>
      <c r="N97" s="79"/>
    </row>
    <row r="98" spans="1:14" x14ac:dyDescent="0.2">
      <c r="E98" s="106" t="s">
        <v>65</v>
      </c>
      <c r="F98" s="107" t="s">
        <v>12</v>
      </c>
      <c r="G98" s="79"/>
      <c r="H98" s="79"/>
      <c r="I98" s="79"/>
      <c r="J98" s="79"/>
      <c r="K98" s="79"/>
      <c r="L98" s="79"/>
      <c r="M98" s="79"/>
      <c r="N98" s="79"/>
    </row>
    <row r="99" spans="1:14" x14ac:dyDescent="0.2">
      <c r="E99" s="108" t="s">
        <v>66</v>
      </c>
      <c r="F99" s="109"/>
      <c r="G99" s="79"/>
      <c r="H99" s="79"/>
      <c r="I99" s="79"/>
      <c r="J99" s="79"/>
      <c r="K99" s="79"/>
      <c r="L99" s="79"/>
      <c r="M99" s="79"/>
      <c r="N99" s="79"/>
    </row>
    <row r="100" spans="1:14" x14ac:dyDescent="0.2">
      <c r="A100" s="67" t="s">
        <v>127</v>
      </c>
      <c r="C100" s="67" t="s">
        <v>135</v>
      </c>
      <c r="D100" s="67" t="s">
        <v>61</v>
      </c>
      <c r="E100" s="79">
        <v>0</v>
      </c>
      <c r="F100" s="114">
        <v>32.61</v>
      </c>
      <c r="G100" s="79"/>
      <c r="H100" s="79"/>
      <c r="I100" s="79"/>
      <c r="J100" s="79"/>
      <c r="K100" s="79"/>
      <c r="L100" s="79"/>
      <c r="M100" s="79"/>
      <c r="N100" s="79"/>
    </row>
    <row r="101" spans="1:14" x14ac:dyDescent="0.2">
      <c r="A101" s="67" t="s">
        <v>63</v>
      </c>
      <c r="C101" s="67" t="s">
        <v>134</v>
      </c>
      <c r="D101" s="67" t="s">
        <v>61</v>
      </c>
      <c r="E101" s="79">
        <v>0</v>
      </c>
      <c r="F101" s="114">
        <v>32.61</v>
      </c>
      <c r="G101" s="79"/>
      <c r="H101" s="79"/>
      <c r="I101" s="79"/>
      <c r="J101" s="79"/>
      <c r="K101" s="79"/>
      <c r="L101" s="79"/>
      <c r="M101" s="79"/>
      <c r="N101" s="79"/>
    </row>
    <row r="102" spans="1:14" x14ac:dyDescent="0.2">
      <c r="A102" s="67" t="s">
        <v>64</v>
      </c>
      <c r="C102" s="67" t="s">
        <v>134</v>
      </c>
      <c r="D102" s="67" t="s">
        <v>61</v>
      </c>
      <c r="E102" s="79">
        <v>0</v>
      </c>
      <c r="F102" s="114">
        <v>32.61</v>
      </c>
      <c r="G102" s="79"/>
      <c r="H102" s="79"/>
      <c r="I102" s="79"/>
      <c r="J102" s="79"/>
      <c r="K102" s="79"/>
      <c r="L102" s="79"/>
      <c r="M102" s="79"/>
      <c r="N102" s="79"/>
    </row>
    <row r="103" spans="1:14" x14ac:dyDescent="0.2">
      <c r="A103" s="67" t="s">
        <v>36</v>
      </c>
      <c r="C103" s="67" t="s">
        <v>134</v>
      </c>
      <c r="D103" s="67" t="s">
        <v>61</v>
      </c>
      <c r="E103" s="79">
        <v>25</v>
      </c>
      <c r="F103" s="114">
        <v>59.66</v>
      </c>
      <c r="G103" s="79"/>
      <c r="H103" s="79"/>
      <c r="I103" s="79"/>
      <c r="J103" s="79"/>
      <c r="K103" s="79"/>
      <c r="L103" s="79"/>
      <c r="M103" s="79"/>
      <c r="N103" s="79"/>
    </row>
    <row r="104" spans="1:14" x14ac:dyDescent="0.2">
      <c r="A104" s="67" t="s">
        <v>124</v>
      </c>
      <c r="C104" s="67" t="s">
        <v>134</v>
      </c>
      <c r="D104" s="67" t="s">
        <v>61</v>
      </c>
      <c r="E104" s="79">
        <v>1</v>
      </c>
      <c r="F104" s="115">
        <v>33.409999999999997</v>
      </c>
      <c r="G104" s="79"/>
      <c r="H104" s="79"/>
      <c r="I104" s="79"/>
      <c r="J104" s="79"/>
      <c r="K104" s="79"/>
      <c r="L104" s="79"/>
      <c r="M104" s="79"/>
      <c r="N104" s="79"/>
    </row>
    <row r="105" spans="1:14" x14ac:dyDescent="0.2">
      <c r="C105" s="67" t="s">
        <v>8</v>
      </c>
      <c r="E105" s="110" t="s">
        <v>20</v>
      </c>
      <c r="F105" s="111">
        <f>SUM(F101:F104)</f>
        <v>158.29</v>
      </c>
      <c r="G105" s="79"/>
      <c r="H105" s="79"/>
      <c r="I105" s="79"/>
      <c r="J105" s="79"/>
      <c r="K105" s="79"/>
      <c r="L105" s="79"/>
      <c r="M105" s="79"/>
      <c r="N105" s="79"/>
    </row>
    <row r="106" spans="1:14" x14ac:dyDescent="0.2">
      <c r="E106" s="79"/>
      <c r="F106" s="79"/>
      <c r="G106" s="79"/>
      <c r="H106" s="79"/>
      <c r="I106" s="79"/>
      <c r="J106" s="79"/>
      <c r="K106" s="79"/>
      <c r="L106" s="79"/>
      <c r="M106" s="79"/>
      <c r="N106" s="79"/>
    </row>
    <row r="107" spans="1:14" x14ac:dyDescent="0.2">
      <c r="E107" s="79"/>
      <c r="F107" s="79"/>
      <c r="G107" s="79"/>
      <c r="H107" s="79"/>
      <c r="I107" s="79"/>
      <c r="J107" s="79"/>
      <c r="K107" s="79"/>
      <c r="L107" s="79"/>
      <c r="M107" s="79"/>
      <c r="N107" s="79"/>
    </row>
    <row r="108" spans="1:14" x14ac:dyDescent="0.2">
      <c r="E108" s="79"/>
      <c r="F108" s="79"/>
      <c r="G108" s="79"/>
      <c r="H108" s="79"/>
      <c r="I108" s="79"/>
      <c r="J108" s="79"/>
      <c r="K108" s="79"/>
      <c r="L108" s="79"/>
      <c r="M108" s="79"/>
      <c r="N108" s="79"/>
    </row>
    <row r="109" spans="1:14" x14ac:dyDescent="0.2">
      <c r="E109" s="79"/>
      <c r="F109" s="79"/>
      <c r="G109" s="79"/>
      <c r="H109" s="79"/>
      <c r="I109" s="79"/>
      <c r="J109" s="79"/>
      <c r="K109" s="79"/>
      <c r="L109" s="79"/>
      <c r="M109" s="79"/>
      <c r="N109" s="79"/>
    </row>
    <row r="110" spans="1:14" x14ac:dyDescent="0.2">
      <c r="E110" s="79"/>
      <c r="F110" s="79"/>
      <c r="G110" s="79"/>
      <c r="H110" s="79"/>
      <c r="I110" s="79"/>
      <c r="J110" s="79"/>
      <c r="K110" s="79"/>
      <c r="L110" s="79"/>
      <c r="M110" s="79"/>
      <c r="N110" s="79"/>
    </row>
    <row r="111" spans="1:14" x14ac:dyDescent="0.2">
      <c r="E111" s="79"/>
      <c r="F111" s="79"/>
      <c r="G111" s="79"/>
      <c r="H111" s="79"/>
      <c r="I111" s="79"/>
      <c r="J111" s="79"/>
      <c r="K111" s="79"/>
      <c r="L111" s="79"/>
      <c r="M111" s="79"/>
      <c r="N111" s="79"/>
    </row>
    <row r="112" spans="1:14" x14ac:dyDescent="0.2"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4:14" x14ac:dyDescent="0.2">
      <c r="D113" s="67" t="s">
        <v>8</v>
      </c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4:14" x14ac:dyDescent="0.2"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4:14" x14ac:dyDescent="0.2"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4:14" x14ac:dyDescent="0.2">
      <c r="E116" s="79"/>
      <c r="F116" s="79"/>
      <c r="G116" s="79"/>
      <c r="H116" s="79"/>
      <c r="I116" s="79"/>
      <c r="J116" s="79"/>
      <c r="K116" s="79"/>
      <c r="L116" s="79"/>
      <c r="M116" s="79"/>
      <c r="N116" s="79"/>
    </row>
    <row r="117" spans="4:14" x14ac:dyDescent="0.2"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4:14" x14ac:dyDescent="0.2"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4:14" x14ac:dyDescent="0.2"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4:14" x14ac:dyDescent="0.2"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4:14" x14ac:dyDescent="0.2"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4:14" x14ac:dyDescent="0.2"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4:14" x14ac:dyDescent="0.2"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4:14" x14ac:dyDescent="0.2"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4:14" x14ac:dyDescent="0.2"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4:14" x14ac:dyDescent="0.2"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4:14" x14ac:dyDescent="0.2"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4:14" x14ac:dyDescent="0.2"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5:14" x14ac:dyDescent="0.2"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5:14" x14ac:dyDescent="0.2"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5:14" x14ac:dyDescent="0.2"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5:14" x14ac:dyDescent="0.2"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5:14" x14ac:dyDescent="0.2"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5:14" x14ac:dyDescent="0.2"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5:14" x14ac:dyDescent="0.2"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5:14" x14ac:dyDescent="0.2"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5:14" x14ac:dyDescent="0.2"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5:14" x14ac:dyDescent="0.2"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5:14" x14ac:dyDescent="0.2"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5:14" x14ac:dyDescent="0.2"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5:14" x14ac:dyDescent="0.2"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5:14" x14ac:dyDescent="0.2"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5:14" x14ac:dyDescent="0.2"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5:14" x14ac:dyDescent="0.2"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5:14" x14ac:dyDescent="0.2"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5:14" x14ac:dyDescent="0.2"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5:14" x14ac:dyDescent="0.2"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5:14" x14ac:dyDescent="0.2"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5:14" x14ac:dyDescent="0.2"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5:14" x14ac:dyDescent="0.2"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5:14" x14ac:dyDescent="0.2"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5:14" x14ac:dyDescent="0.2"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5:14" x14ac:dyDescent="0.2"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5:14" x14ac:dyDescent="0.2"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5:14" x14ac:dyDescent="0.2"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5:14" x14ac:dyDescent="0.2"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5:14" x14ac:dyDescent="0.2"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5:14" x14ac:dyDescent="0.2"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5:14" x14ac:dyDescent="0.2"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5:14" x14ac:dyDescent="0.2"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5:14" x14ac:dyDescent="0.2"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5:14" x14ac:dyDescent="0.2"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5:14" x14ac:dyDescent="0.2"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5:14" x14ac:dyDescent="0.2"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5:14" x14ac:dyDescent="0.2"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5:14" x14ac:dyDescent="0.2"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5:14" x14ac:dyDescent="0.2"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5:14" x14ac:dyDescent="0.2"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5:14" x14ac:dyDescent="0.2"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5:14" x14ac:dyDescent="0.2"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5:14" x14ac:dyDescent="0.2"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5:14" x14ac:dyDescent="0.2"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5:14" x14ac:dyDescent="0.2"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5:14" x14ac:dyDescent="0.2"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5:14" x14ac:dyDescent="0.2"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5:14" x14ac:dyDescent="0.2"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5:14" x14ac:dyDescent="0.2"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5:14" x14ac:dyDescent="0.2"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5:14" x14ac:dyDescent="0.2"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5:14" x14ac:dyDescent="0.2"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5:14" x14ac:dyDescent="0.2"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5:14" x14ac:dyDescent="0.2"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5:14" x14ac:dyDescent="0.2"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5:14" x14ac:dyDescent="0.2"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5:14" x14ac:dyDescent="0.2"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5:14" x14ac:dyDescent="0.2"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5:14" x14ac:dyDescent="0.2"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5:14" x14ac:dyDescent="0.2"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5:14" x14ac:dyDescent="0.2"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5:14" x14ac:dyDescent="0.2"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5:14" x14ac:dyDescent="0.2"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5:14" x14ac:dyDescent="0.2"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5:14" x14ac:dyDescent="0.2"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5:14" x14ac:dyDescent="0.2"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5:14" x14ac:dyDescent="0.2"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5:14" x14ac:dyDescent="0.2"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5:14" x14ac:dyDescent="0.2"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5:14" x14ac:dyDescent="0.2"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5:14" x14ac:dyDescent="0.2"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5:14" x14ac:dyDescent="0.2"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5:14" x14ac:dyDescent="0.2"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5:14" x14ac:dyDescent="0.2"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5:14" x14ac:dyDescent="0.2"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5:14" x14ac:dyDescent="0.2"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5:14" x14ac:dyDescent="0.2"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5:14" x14ac:dyDescent="0.2"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5:14" x14ac:dyDescent="0.2"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5:14" x14ac:dyDescent="0.2"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5:14" x14ac:dyDescent="0.2"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5:14" x14ac:dyDescent="0.2"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5:14" x14ac:dyDescent="0.2"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5:14" x14ac:dyDescent="0.2"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5:14" x14ac:dyDescent="0.2"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5:14" x14ac:dyDescent="0.2"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5:14" x14ac:dyDescent="0.2"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5:14" x14ac:dyDescent="0.2"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5:14" x14ac:dyDescent="0.2"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5:14" x14ac:dyDescent="0.2"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5:14" x14ac:dyDescent="0.2"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5:14" x14ac:dyDescent="0.2"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5:14" x14ac:dyDescent="0.2"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5:14" x14ac:dyDescent="0.2"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5:14" x14ac:dyDescent="0.2"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5:14" x14ac:dyDescent="0.2"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5:14" x14ac:dyDescent="0.2"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5:14" x14ac:dyDescent="0.2"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5:14" x14ac:dyDescent="0.2"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5:14" x14ac:dyDescent="0.2"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5:14" x14ac:dyDescent="0.2"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5:14" x14ac:dyDescent="0.2"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5:14" x14ac:dyDescent="0.2"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5:14" x14ac:dyDescent="0.2"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5:14" x14ac:dyDescent="0.2"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5:14" x14ac:dyDescent="0.2"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5:14" x14ac:dyDescent="0.2"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5:14" x14ac:dyDescent="0.2"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5:14" x14ac:dyDescent="0.2"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5:14" x14ac:dyDescent="0.2"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5:14" x14ac:dyDescent="0.2"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5:14" x14ac:dyDescent="0.2"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5:14" x14ac:dyDescent="0.2"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5:14" x14ac:dyDescent="0.2"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5:14" x14ac:dyDescent="0.2"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5:14" x14ac:dyDescent="0.2"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5:14" x14ac:dyDescent="0.2"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5:14" x14ac:dyDescent="0.2"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5:14" x14ac:dyDescent="0.2"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5:14" x14ac:dyDescent="0.2"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5:14" x14ac:dyDescent="0.2"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5:14" x14ac:dyDescent="0.2"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5:14" x14ac:dyDescent="0.2"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5:14" x14ac:dyDescent="0.2"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5:14" x14ac:dyDescent="0.2"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5:14" x14ac:dyDescent="0.2"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5:14" x14ac:dyDescent="0.2"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5:14" x14ac:dyDescent="0.2"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5:14" x14ac:dyDescent="0.2"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5:14" x14ac:dyDescent="0.2"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5:14" x14ac:dyDescent="0.2"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5:14" x14ac:dyDescent="0.2"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5:14" x14ac:dyDescent="0.2"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5:14" x14ac:dyDescent="0.2"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5:14" x14ac:dyDescent="0.2"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5:14" x14ac:dyDescent="0.2"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5:14" x14ac:dyDescent="0.2"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  <row r="266" spans="5:14" x14ac:dyDescent="0.2">
      <c r="E266" s="79"/>
      <c r="F266" s="79"/>
      <c r="G266" s="79"/>
      <c r="H266" s="79"/>
      <c r="I266" s="79"/>
      <c r="J266" s="79"/>
      <c r="K266" s="79"/>
      <c r="L266" s="79"/>
      <c r="M266" s="79"/>
      <c r="N266" s="79"/>
    </row>
    <row r="267" spans="5:14" x14ac:dyDescent="0.2">
      <c r="E267" s="79"/>
      <c r="F267" s="79"/>
      <c r="G267" s="79"/>
      <c r="H267" s="79"/>
      <c r="I267" s="79"/>
      <c r="J267" s="79"/>
      <c r="K267" s="79"/>
      <c r="L267" s="79"/>
      <c r="M267" s="79"/>
      <c r="N267" s="79"/>
    </row>
    <row r="268" spans="5:14" x14ac:dyDescent="0.2">
      <c r="E268" s="79"/>
      <c r="F268" s="79"/>
      <c r="G268" s="79"/>
      <c r="H268" s="79"/>
      <c r="I268" s="79"/>
      <c r="J268" s="79"/>
      <c r="K268" s="79"/>
      <c r="L268" s="79"/>
      <c r="M268" s="79"/>
      <c r="N268" s="79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oct</vt:lpstr>
      <vt:lpstr>oct!Print_Titles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Kathy Kleiber</cp:lastModifiedBy>
  <cp:lastPrinted>2020-10-16T16:49:37Z</cp:lastPrinted>
  <dcterms:created xsi:type="dcterms:W3CDTF">2012-02-01T15:05:59Z</dcterms:created>
  <dcterms:modified xsi:type="dcterms:W3CDTF">2020-10-27T18:08:09Z</dcterms:modified>
</cp:coreProperties>
</file>